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<sst xmlns="http://schemas.openxmlformats.org/spreadsheetml/2006/main" count="494" uniqueCount="175">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</sst>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45077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1035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865862</v>
          </cell>
          <cell r="H187">
            <v>0</v>
          </cell>
          <cell r="I187">
            <v>0</v>
          </cell>
          <cell r="J187">
            <v>128697</v>
          </cell>
        </row>
        <row r="190">
          <cell r="E190">
            <v>0</v>
          </cell>
          <cell r="G190">
            <v>8171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178541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295565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0</v>
          </cell>
          <cell r="G223">
            <v>81215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1326231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307339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31.05.2023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45077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31.05.2023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E76">
      <selection activeCell="F108" sqref="F10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КРДОПБГДСРСБНА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175263817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+'[1]OTCHET'!E12</f>
        <v>код по ЕБК:</v>
      </c>
      <c r="F13" s="36" t="str">
        <f>+'[1]OTCHET'!F12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1035</v>
      </c>
      <c r="G22" s="103">
        <f t="shared" si="0"/>
        <v>1035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1035</v>
      </c>
      <c r="G25" s="128">
        <f aca="true" t="shared" si="2" ref="G25:M25">+G26+G30+G31+G32+G33</f>
        <v>1035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1035</v>
      </c>
      <c r="G32" s="169">
        <f>'[1]OTCHET'!G110+'[1]OTCHET'!G119+'[1]OTCHET'!G135+'[1]OTCHET'!G136</f>
        <v>1035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1634605</v>
      </c>
      <c r="G38" s="210">
        <f t="shared" si="3"/>
        <v>1318973</v>
      </c>
      <c r="H38" s="211">
        <f t="shared" si="3"/>
        <v>0</v>
      </c>
      <c r="I38" s="211">
        <f t="shared" si="3"/>
        <v>8293</v>
      </c>
      <c r="J38" s="212">
        <f t="shared" si="3"/>
        <v>307339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1181372</v>
      </c>
      <c r="G39" s="222">
        <f t="shared" si="4"/>
        <v>874033</v>
      </c>
      <c r="H39" s="223">
        <f t="shared" si="4"/>
        <v>0</v>
      </c>
      <c r="I39" s="223">
        <f t="shared" si="4"/>
        <v>0</v>
      </c>
      <c r="J39" s="224">
        <f t="shared" si="4"/>
        <v>307339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994559</v>
      </c>
      <c r="G40" s="230">
        <f>'[1]OTCHET'!G187</f>
        <v>865862</v>
      </c>
      <c r="H40" s="231">
        <f>'[1]OTCHET'!H187</f>
        <v>0</v>
      </c>
      <c r="I40" s="231">
        <f>'[1]OTCHET'!I187</f>
        <v>0</v>
      </c>
      <c r="J40" s="232">
        <f>'[1]OTCHET'!J187</f>
        <v>128697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8272</v>
      </c>
      <c r="G41" s="238">
        <f>'[1]OTCHET'!G190</f>
        <v>8171</v>
      </c>
      <c r="H41" s="239">
        <f>'[1]OTCHET'!H190</f>
        <v>0</v>
      </c>
      <c r="I41" s="239">
        <f>'[1]OTCHET'!I190</f>
        <v>0</v>
      </c>
      <c r="J41" s="240">
        <f>'[1]OTCHET'!J190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178541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178541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385073</v>
      </c>
      <c r="G43" s="251">
        <f>+'[1]OTCHET'!G205+'[1]OTCHET'!G223+'[1]OTCHET'!G271</f>
        <v>376780</v>
      </c>
      <c r="H43" s="252">
        <f>+'[1]OTCHET'!H205+'[1]OTCHET'!H223+'[1]OTCHET'!H271</f>
        <v>0</v>
      </c>
      <c r="I43" s="252">
        <f>+'[1]OTCHET'!I205+'[1]OTCHET'!I223+'[1]OTCHET'!I271</f>
        <v>8293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68160</v>
      </c>
      <c r="G49" s="169">
        <f>'[1]OTCHET'!G275+'[1]OTCHET'!G276+'[1]OTCHET'!G284+'[1]OTCHET'!G287</f>
        <v>68160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1633570</v>
      </c>
      <c r="G56" s="294">
        <f t="shared" si="5"/>
        <v>1326231</v>
      </c>
      <c r="H56" s="295">
        <f t="shared" si="5"/>
        <v>0</v>
      </c>
      <c r="I56" s="296">
        <f t="shared" si="5"/>
        <v>0</v>
      </c>
      <c r="J56" s="297">
        <f t="shared" si="5"/>
        <v>307339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1326231</v>
      </c>
      <c r="G57" s="300">
        <f>+'[1]OTCHET'!G361+'[1]OTCHET'!G375+'[1]OTCHET'!G388</f>
        <v>1326231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307339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307339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-8293</v>
      </c>
      <c r="H95" s="122">
        <f>'[1]OTCHET'!H591</f>
        <v>0</v>
      </c>
      <c r="I95" s="122">
        <f>'[1]OTCHET'!I591</f>
        <v>8293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-8293</v>
      </c>
      <c r="H96" s="398">
        <f>+'[1]OTCHET'!H594</f>
        <v>0</v>
      </c>
      <c r="I96" s="398">
        <f>+'[1]OTCHET'!I594</f>
        <v>8293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+'[1]OTCHET'!H605</f>
        <v>v.velinova@comdos.bg</v>
      </c>
      <c r="C107" s="421"/>
      <c r="D107" s="421"/>
      <c r="E107" s="426"/>
      <c r="F107" s="19"/>
      <c r="G107" s="427" t="str">
        <f>+'[1]OTCHET'!E605</f>
        <v>02/8004544</v>
      </c>
      <c r="H107" s="427" t="str">
        <f>+'[1]OTCHET'!F605</f>
        <v>02/8004502</v>
      </c>
      <c r="I107" s="428"/>
      <c r="J107" s="429" t="str">
        <f>+'[1]OTCHET'!B605</f>
        <v>31.05.2023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48" zoomScaleNormal="48" zoomScalePageLayoutView="0" workbookViewId="0" topLeftCell="B32">
      <selection activeCell="F116" sqref="F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45077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33</v>
      </c>
      <c r="F15" s="41" t="str">
        <f>'[2]OTCHET'!F15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0</v>
      </c>
      <c r="G43" s="251">
        <f>+'[2]OTCHET'!G205+'[2]OTCHET'!G223+'[2]OTCHET'!G271</f>
        <v>0</v>
      </c>
      <c r="H43" s="252">
        <f>+'[2]OTCHET'!H205+'[2]OTCHET'!H223+'[2]OTCHET'!H271</f>
        <v>0</v>
      </c>
      <c r="I43" s="252">
        <f>+'[2]OTCHET'!I205+'[2]OTCHET'!I223+'[2]OTCHET'!I271</f>
        <v>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0</v>
      </c>
      <c r="G49" s="169">
        <f>'[2]OTCHET'!G275+'[2]OTCHET'!G276+'[2]OTCHET'!G284+'[2]OTCHET'!G287</f>
        <v>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0</v>
      </c>
      <c r="G57" s="300">
        <f>+'[2]OTCHET'!G361+'[2]OTCHET'!G375+'[2]OTCHET'!G388</f>
        <v>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4500</v>
      </c>
      <c r="G93" s="169">
        <f>+'[2]OTCHET'!G587+'[2]OTCHET'!G588</f>
        <v>4500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-4500</v>
      </c>
      <c r="G94" s="169">
        <f>+'[2]OTCHET'!G589+'[2]OTCHET'!G590</f>
        <v>-4500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0</v>
      </c>
      <c r="H95" s="122">
        <f>'[2]OTCHET'!H591</f>
        <v>0</v>
      </c>
      <c r="I95" s="122">
        <f>'[2]OTCHET'!I591</f>
        <v>0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0</v>
      </c>
      <c r="H96" s="398">
        <f>+'[2]OTCHET'!H594</f>
        <v>0</v>
      </c>
      <c r="I96" s="398">
        <f>+'[2]OTCHET'!I594</f>
        <v>0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 t="str">
        <f>+'[2]OTCHET'!E605</f>
        <v>02/8004544</v>
      </c>
      <c r="H107" s="427" t="str">
        <f>+'[2]OTCHET'!F605</f>
        <v>02/8004502</v>
      </c>
      <c r="I107" s="428"/>
      <c r="J107" s="429" t="str">
        <f>+'[2]OTCHET'!B605</f>
        <v>31.05.2023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2023-06-05T08:13:26Z</dcterms:modified>
  <cp:category/>
  <cp:version/>
  <cp:contentType/>
  <cp:contentStatus/>
</cp:coreProperties>
</file>